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'!$6:$9</definedName>
  </definedNames>
  <calcPr fullCalcOnLoad="1"/>
</workbook>
</file>

<file path=xl/sharedStrings.xml><?xml version="1.0" encoding="utf-8"?>
<sst xmlns="http://schemas.openxmlformats.org/spreadsheetml/2006/main" count="49" uniqueCount="46">
  <si>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</si>
  <si>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</si>
  <si>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</si>
  <si>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</si>
  <si>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</si>
  <si>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</si>
  <si>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</si>
  <si>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</si>
  <si>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Almina Trading SRL Tgv.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</si>
  <si>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</si>
  <si>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</si>
  <si>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</si>
  <si>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</si>
  <si>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</si>
  <si>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</si>
  <si>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</si>
  <si>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</si>
  <si>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>Intocmit</t>
  </si>
  <si>
    <t xml:space="preserve">            </t>
  </si>
  <si>
    <t>Criteriul de calitate(50%)</t>
  </si>
  <si>
    <t xml:space="preserve">Total suma contractata  </t>
  </si>
  <si>
    <t>Criteriul evaluare resurse(50%)</t>
  </si>
  <si>
    <t>Director ex.al directiei relatii contractuale</t>
  </si>
  <si>
    <t>jr.dr.Cornel Craciun</t>
  </si>
  <si>
    <t>indeplinirea cerintelor pt.calitate si competenta</t>
  </si>
  <si>
    <t>part.la sch.de intercomparare</t>
  </si>
  <si>
    <t>Spitalul jud.de urgenta Tgv.</t>
  </si>
  <si>
    <t>CMI dr.Cosmiuc L.Tgv</t>
  </si>
  <si>
    <t>ec Niculina Sandu</t>
  </si>
  <si>
    <t>ec Georgeta Ionita</t>
  </si>
  <si>
    <t>Sef Serv.Decontare serv.medicale</t>
  </si>
  <si>
    <t>ec Andreea Manole</t>
  </si>
  <si>
    <t>Casa de Asigurari de Sanatate a Judetului Dambovita</t>
  </si>
  <si>
    <t>ec Termegan Liliana</t>
  </si>
  <si>
    <t xml:space="preserve">doctor Orasanu Floarea, medic specialist </t>
  </si>
  <si>
    <t>medicina de</t>
  </si>
  <si>
    <t>laborator,care</t>
  </si>
  <si>
    <t>a primit aviz</t>
  </si>
  <si>
    <t>nefavorabil</t>
  </si>
  <si>
    <t>ptr. menti</t>
  </si>
  <si>
    <t xml:space="preserve">nerea in </t>
  </si>
  <si>
    <t>activitate in cf.</t>
  </si>
  <si>
    <t>cu prevederile art.391, alin.(8) din Legea nr.</t>
  </si>
  <si>
    <t>nr.95/2006.</t>
  </si>
  <si>
    <t>Nota: La Biomedica SRL Targoviste s-a diminuat cu 30 ( de la 1.025,38 la 995,38 ) nr. de puncte de la criteriul 1, urmare iesirii din contract a d-nei</t>
  </si>
  <si>
    <r>
      <t>Lista furnizorilor de analize medicale de laborator din jud.Dambovita si sumele repartizate pentru</t>
    </r>
    <r>
      <rPr>
        <b/>
        <sz val="10"/>
        <rFont val="Times New Roman"/>
        <family val="1"/>
      </rPr>
      <t xml:space="preserve"> ianuarie- martie 2018</t>
    </r>
    <r>
      <rPr>
        <sz val="10"/>
        <rFont val="Times New Roman"/>
        <family val="1"/>
      </rPr>
      <t>,utilizand criteriile din anexa 19 la Ordinul MS/CNAS nr.196/139/2017,a carui aplicabilitate se prelungeste prin Ordinul MS/CNAS nr.1498/1301/2017 pana la 31.03.2018 si urmare adresei CNAS nr. LM 11.290/29.12.2017 inregistrata la CAS D-ta la nr. 21.652/29.12.2017</t>
    </r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</si>
</sst>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10" borderId="16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justify"/>
    </xf>
    <xf numFmtId="14" fontId="1" fillId="0" borderId="0" xfId="0" applyNumberFormat="1" applyFont="1" applyAlignment="1">
      <alignment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justify"/>
    </xf>
    <xf numFmtId="0" fontId="6" fillId="0" borderId="19" xfId="0" applyFont="1" applyBorder="1" applyAlignment="1">
      <alignment horizontal="right" vertical="justify"/>
    </xf>
    <xf numFmtId="1" fontId="0" fillId="0" borderId="15" xfId="0" applyNumberFormat="1" applyFill="1" applyBorder="1" applyAlignment="1">
      <alignment horizontal="center" vertical="top" wrapText="1"/>
    </xf>
    <xf numFmtId="1" fontId="0" fillId="0" borderId="16" xfId="0" applyNumberForma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7"/>
  <sheetViews>
    <sheetView showGridLines="0" tabSelected="1" zoomScalePageLayoutView="0" workbookViewId="0" topLeftCell="A3">
      <selection activeCell="J7" sqref="I7:J7"/>
    </sheetView>
  </sheetViews>
  <sheetFormatPr defaultColWidth="9.140625" defaultRowHeight="12.75"/>
  <cols>
    <col min="1" max="1" width="35.140625" style="1" customWidth="1"/>
    <col min="2" max="2" width="11.00390625" style="7" customWidth="1"/>
    <col min="3" max="3" width="12.421875" style="7" customWidth="1"/>
    <col min="4" max="4" width="11.57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32</v>
      </c>
    </row>
    <row r="3" spans="1:8" ht="12.75">
      <c r="A3" s="43" t="s">
        <v>45</v>
      </c>
      <c r="B3" s="44"/>
      <c r="C3" s="44"/>
      <c r="D3" s="44"/>
      <c r="E3" s="44"/>
      <c r="F3" s="44"/>
      <c r="G3" s="44"/>
      <c r="H3" s="44"/>
    </row>
    <row r="4" spans="1:11" ht="33.75" customHeight="1">
      <c r="A4" s="44"/>
      <c r="B4" s="44"/>
      <c r="C4" s="44"/>
      <c r="D4" s="44"/>
      <c r="E4" s="44"/>
      <c r="F4" s="44"/>
      <c r="G4" s="44"/>
      <c r="H4" s="44"/>
      <c r="I4" s="31"/>
      <c r="J4" s="31"/>
      <c r="K4" s="31"/>
    </row>
    <row r="5" spans="1:8" ht="5.25" customHeight="1">
      <c r="A5" s="43"/>
      <c r="B5" s="44"/>
      <c r="C5" s="44"/>
      <c r="D5" s="44"/>
      <c r="E5" s="44"/>
      <c r="F5" s="44"/>
      <c r="G5" s="44"/>
      <c r="H5" s="44"/>
    </row>
    <row r="6" spans="1:8" s="12" customFormat="1" ht="18.75" customHeight="1">
      <c r="A6" s="45" t="s">
        <v>0</v>
      </c>
      <c r="B6" s="52" t="s">
        <v>20</v>
      </c>
      <c r="C6" s="48">
        <v>1</v>
      </c>
      <c r="D6" s="49"/>
      <c r="E6" s="48">
        <v>2</v>
      </c>
      <c r="F6" s="54"/>
      <c r="G6" s="54"/>
      <c r="H6" s="55"/>
    </row>
    <row r="7" spans="1:8" s="12" customFormat="1" ht="25.5" customHeight="1">
      <c r="A7" s="46"/>
      <c r="B7" s="53"/>
      <c r="C7" s="50" t="s">
        <v>21</v>
      </c>
      <c r="D7" s="51"/>
      <c r="E7" s="50" t="s">
        <v>19</v>
      </c>
      <c r="F7" s="56"/>
      <c r="G7" s="56"/>
      <c r="H7" s="57"/>
    </row>
    <row r="8" spans="1:8" s="30" customFormat="1" ht="21" customHeight="1">
      <c r="A8" s="46"/>
      <c r="B8" s="24"/>
      <c r="C8" s="25"/>
      <c r="D8" s="26">
        <v>0.5</v>
      </c>
      <c r="E8" s="25"/>
      <c r="F8" s="27">
        <v>0.25</v>
      </c>
      <c r="G8" s="28"/>
      <c r="H8" s="29">
        <v>0.25</v>
      </c>
    </row>
    <row r="9" spans="1:8" s="12" customFormat="1" ht="12.75">
      <c r="A9" s="47"/>
      <c r="B9" s="17">
        <v>1322280</v>
      </c>
      <c r="C9" s="13" t="s">
        <v>2</v>
      </c>
      <c r="D9" s="13" t="s">
        <v>4</v>
      </c>
      <c r="E9" s="13" t="s">
        <v>1</v>
      </c>
      <c r="F9" s="13" t="s">
        <v>4</v>
      </c>
      <c r="G9" s="15" t="s">
        <v>1</v>
      </c>
      <c r="H9" s="15" t="s">
        <v>4</v>
      </c>
    </row>
    <row r="10" spans="1:8" s="12" customFormat="1" ht="12.75" customHeight="1">
      <c r="A10" s="14"/>
      <c r="B10" s="16"/>
      <c r="C10" s="13"/>
      <c r="D10" s="13"/>
      <c r="E10" s="35" t="s">
        <v>24</v>
      </c>
      <c r="F10" s="36"/>
      <c r="G10" s="37" t="s">
        <v>25</v>
      </c>
      <c r="H10" s="38"/>
    </row>
    <row r="11" spans="1:8" s="23" customFormat="1" ht="15" customHeight="1">
      <c r="A11" s="21"/>
      <c r="B11" s="16"/>
      <c r="C11" s="22"/>
      <c r="D11" s="22">
        <f>B9*D8</f>
        <v>661140</v>
      </c>
      <c r="E11" s="39">
        <f>F8*B9</f>
        <v>330570</v>
      </c>
      <c r="F11" s="40"/>
      <c r="G11" s="41">
        <f>H8*B9</f>
        <v>330570</v>
      </c>
      <c r="H11" s="42"/>
    </row>
    <row r="12" spans="1:8" ht="12.75">
      <c r="A12" s="2" t="s">
        <v>26</v>
      </c>
      <c r="B12" s="19">
        <f aca="true" t="shared" si="0" ref="B12:B22">D12+F12+H12</f>
        <v>223219.3282626</v>
      </c>
      <c r="C12" s="5">
        <v>1819.4</v>
      </c>
      <c r="D12" s="18">
        <f aca="true" t="shared" si="1" ref="D12:D22">C12*$D$24</f>
        <v>161667.3882626</v>
      </c>
      <c r="E12" s="10">
        <v>144</v>
      </c>
      <c r="F12" s="20">
        <f aca="true" t="shared" si="2" ref="F12:F22">ROUND($E$24*E12,2)</f>
        <v>35953.23</v>
      </c>
      <c r="G12" s="32">
        <v>480</v>
      </c>
      <c r="H12" s="20">
        <f aca="true" t="shared" si="3" ref="H12:H22">ROUND($G$24*G12,3)</f>
        <v>25598.71</v>
      </c>
    </row>
    <row r="13" spans="1:8" ht="12.75">
      <c r="A13" s="2" t="s">
        <v>13</v>
      </c>
      <c r="B13" s="19">
        <f t="shared" si="0"/>
        <v>129075.54923654</v>
      </c>
      <c r="C13" s="5">
        <v>751.26</v>
      </c>
      <c r="D13" s="18">
        <f t="shared" si="1"/>
        <v>66755.10723654</v>
      </c>
      <c r="E13" s="10">
        <v>138</v>
      </c>
      <c r="F13" s="20">
        <f t="shared" si="2"/>
        <v>34455.18</v>
      </c>
      <c r="G13" s="32">
        <v>522.5</v>
      </c>
      <c r="H13" s="20">
        <f t="shared" si="3"/>
        <v>27865.262</v>
      </c>
    </row>
    <row r="14" spans="1:8" ht="14.25" customHeight="1">
      <c r="A14" s="2" t="s">
        <v>8</v>
      </c>
      <c r="B14" s="19">
        <f t="shared" si="0"/>
        <v>121922.27571161</v>
      </c>
      <c r="C14" s="5">
        <v>846.09</v>
      </c>
      <c r="D14" s="18">
        <f t="shared" si="1"/>
        <v>75181.46671161</v>
      </c>
      <c r="E14" s="10">
        <v>118</v>
      </c>
      <c r="F14" s="20">
        <f t="shared" si="2"/>
        <v>29461.68</v>
      </c>
      <c r="G14" s="32">
        <v>324</v>
      </c>
      <c r="H14" s="20">
        <f t="shared" si="3"/>
        <v>17279.129</v>
      </c>
    </row>
    <row r="15" spans="1:8" ht="12.75">
      <c r="A15" s="2" t="s">
        <v>10</v>
      </c>
      <c r="B15" s="19">
        <f t="shared" si="0"/>
        <v>179725.89121601998</v>
      </c>
      <c r="C15" s="5">
        <v>995.38</v>
      </c>
      <c r="D15" s="18">
        <f t="shared" si="1"/>
        <v>88447.00721601999</v>
      </c>
      <c r="E15" s="10">
        <v>149</v>
      </c>
      <c r="F15" s="20">
        <f t="shared" si="2"/>
        <v>37201.61</v>
      </c>
      <c r="G15" s="32">
        <v>1014</v>
      </c>
      <c r="H15" s="20">
        <f t="shared" si="3"/>
        <v>54077.274</v>
      </c>
    </row>
    <row r="16" spans="1:8" ht="12.75">
      <c r="A16" s="2" t="s">
        <v>9</v>
      </c>
      <c r="B16" s="19">
        <f t="shared" si="0"/>
        <v>98650.90849236</v>
      </c>
      <c r="C16" s="5">
        <v>592.84</v>
      </c>
      <c r="D16" s="18">
        <f t="shared" si="1"/>
        <v>52678.297492360005</v>
      </c>
      <c r="E16" s="10">
        <v>91</v>
      </c>
      <c r="F16" s="20">
        <f t="shared" si="2"/>
        <v>22720.45</v>
      </c>
      <c r="G16" s="32">
        <v>436</v>
      </c>
      <c r="H16" s="20">
        <f t="shared" si="3"/>
        <v>23252.161</v>
      </c>
    </row>
    <row r="17" spans="1:8" ht="12.75">
      <c r="A17" s="2" t="s">
        <v>14</v>
      </c>
      <c r="B17" s="19">
        <f t="shared" si="0"/>
        <v>155095.13239641</v>
      </c>
      <c r="C17" s="5">
        <v>697.29</v>
      </c>
      <c r="D17" s="18">
        <f t="shared" si="1"/>
        <v>61959.46639641</v>
      </c>
      <c r="E17" s="10">
        <v>159</v>
      </c>
      <c r="F17" s="20">
        <f t="shared" si="2"/>
        <v>39698.36</v>
      </c>
      <c r="G17" s="32">
        <v>1002</v>
      </c>
      <c r="H17" s="20">
        <f t="shared" si="3"/>
        <v>53437.306</v>
      </c>
    </row>
    <row r="18" spans="1:8" ht="12.75">
      <c r="A18" s="2" t="s">
        <v>11</v>
      </c>
      <c r="B18" s="19">
        <f t="shared" si="0"/>
        <v>78396.25651486</v>
      </c>
      <c r="C18" s="5">
        <v>395.34</v>
      </c>
      <c r="D18" s="18">
        <f t="shared" si="1"/>
        <v>35128.93551486</v>
      </c>
      <c r="E18" s="10">
        <v>87</v>
      </c>
      <c r="F18" s="20">
        <f t="shared" si="2"/>
        <v>21721.74</v>
      </c>
      <c r="G18" s="32">
        <v>404</v>
      </c>
      <c r="H18" s="20">
        <f t="shared" si="3"/>
        <v>21545.581</v>
      </c>
    </row>
    <row r="19" spans="1:8" ht="12.75">
      <c r="A19" s="2" t="s">
        <v>16</v>
      </c>
      <c r="B19" s="19">
        <f t="shared" si="0"/>
        <v>83829.63340291</v>
      </c>
      <c r="C19" s="5">
        <v>395.79</v>
      </c>
      <c r="D19" s="18">
        <f t="shared" si="1"/>
        <v>35168.921402910004</v>
      </c>
      <c r="E19" s="10">
        <v>118</v>
      </c>
      <c r="F19" s="20">
        <f t="shared" si="2"/>
        <v>29461.68</v>
      </c>
      <c r="G19" s="32">
        <v>360</v>
      </c>
      <c r="H19" s="20">
        <f t="shared" si="3"/>
        <v>19199.032</v>
      </c>
    </row>
    <row r="20" spans="1:8" ht="12.75">
      <c r="A20" s="2" t="s">
        <v>12</v>
      </c>
      <c r="B20" s="19">
        <f t="shared" si="0"/>
        <v>87262.95138112</v>
      </c>
      <c r="C20" s="5">
        <v>337.28</v>
      </c>
      <c r="D20" s="18">
        <f t="shared" si="1"/>
        <v>29969.86738112</v>
      </c>
      <c r="E20" s="10">
        <v>109</v>
      </c>
      <c r="F20" s="20">
        <f t="shared" si="2"/>
        <v>27214.6</v>
      </c>
      <c r="G20" s="32">
        <v>564</v>
      </c>
      <c r="H20" s="20">
        <f t="shared" si="3"/>
        <v>30078.484</v>
      </c>
    </row>
    <row r="21" spans="1:8" ht="12.75">
      <c r="A21" s="2" t="s">
        <v>7</v>
      </c>
      <c r="B21" s="19">
        <f t="shared" si="0"/>
        <v>78299.60916071999</v>
      </c>
      <c r="C21" s="5">
        <v>329.68</v>
      </c>
      <c r="D21" s="18">
        <f t="shared" si="1"/>
        <v>29294.550160720002</v>
      </c>
      <c r="E21" s="10">
        <v>104</v>
      </c>
      <c r="F21" s="20">
        <f t="shared" si="2"/>
        <v>25966.22</v>
      </c>
      <c r="G21" s="32">
        <v>432</v>
      </c>
      <c r="H21" s="20">
        <f t="shared" si="3"/>
        <v>23038.839</v>
      </c>
    </row>
    <row r="22" spans="1:8" ht="12.75">
      <c r="A22" s="2" t="s">
        <v>27</v>
      </c>
      <c r="B22" s="19">
        <f t="shared" si="0"/>
        <v>86802.4698729</v>
      </c>
      <c r="C22" s="5">
        <v>280.1</v>
      </c>
      <c r="D22" s="18">
        <f t="shared" si="1"/>
        <v>24888.993872900002</v>
      </c>
      <c r="E22" s="10">
        <v>107</v>
      </c>
      <c r="F22" s="20">
        <f t="shared" si="2"/>
        <v>26715.25</v>
      </c>
      <c r="G22" s="32">
        <v>660</v>
      </c>
      <c r="H22" s="20">
        <f t="shared" si="3"/>
        <v>35198.226</v>
      </c>
    </row>
    <row r="23" spans="1:8" ht="12.75">
      <c r="A23" s="11" t="s">
        <v>5</v>
      </c>
      <c r="B23" s="8">
        <f aca="true" t="shared" si="4" ref="B23:H23">SUM(B12:B22)</f>
        <v>1322280.0056480498</v>
      </c>
      <c r="C23" s="8">
        <f t="shared" si="4"/>
        <v>7440.450000000001</v>
      </c>
      <c r="D23" s="8">
        <f t="shared" si="4"/>
        <v>661140.00164805</v>
      </c>
      <c r="E23" s="8">
        <f t="shared" si="4"/>
        <v>1324</v>
      </c>
      <c r="F23" s="8">
        <f t="shared" si="4"/>
        <v>330570</v>
      </c>
      <c r="G23" s="8">
        <f t="shared" si="4"/>
        <v>6198.5</v>
      </c>
      <c r="H23" s="8">
        <f t="shared" si="4"/>
        <v>330570.004</v>
      </c>
    </row>
    <row r="24" spans="1:8" ht="12.75">
      <c r="A24" s="2" t="s">
        <v>3</v>
      </c>
      <c r="B24" s="6"/>
      <c r="C24" s="9"/>
      <c r="D24" s="9">
        <f>ROUND(D11/C23,6)</f>
        <v>88.857529</v>
      </c>
      <c r="E24" s="4">
        <f>ROUND(B9*25%/E23,6)</f>
        <v>249.675227</v>
      </c>
      <c r="F24" s="4"/>
      <c r="G24" s="4">
        <f>ROUND(B9*25%/G23,6)</f>
        <v>53.330645</v>
      </c>
      <c r="H24" s="4"/>
    </row>
    <row r="25" spans="1:8" ht="14.25" customHeight="1">
      <c r="A25" s="1" t="s">
        <v>44</v>
      </c>
      <c r="E25" s="7"/>
      <c r="F25" s="7"/>
      <c r="H25" s="7"/>
    </row>
    <row r="26" spans="1:8" ht="15.75" customHeight="1">
      <c r="A26" s="33" t="s">
        <v>34</v>
      </c>
      <c r="B26" s="33" t="s">
        <v>35</v>
      </c>
      <c r="C26" s="33" t="s">
        <v>36</v>
      </c>
      <c r="D26" s="33" t="s">
        <v>37</v>
      </c>
      <c r="E26" s="33" t="s">
        <v>38</v>
      </c>
      <c r="F26" s="33" t="s">
        <v>39</v>
      </c>
      <c r="G26" s="33" t="s">
        <v>40</v>
      </c>
      <c r="H26" s="33" t="s">
        <v>41</v>
      </c>
    </row>
    <row r="27" spans="1:8" ht="15.75" customHeight="1">
      <c r="A27" s="33" t="s">
        <v>42</v>
      </c>
      <c r="B27" s="33" t="s">
        <v>43</v>
      </c>
      <c r="C27" s="33"/>
      <c r="D27" s="33"/>
      <c r="E27" s="33"/>
      <c r="F27" s="33"/>
      <c r="G27" s="33"/>
      <c r="H27" s="33"/>
    </row>
    <row r="28" spans="1:8" ht="15.75" customHeight="1">
      <c r="A28" s="33"/>
      <c r="B28" s="33"/>
      <c r="C28" s="33"/>
      <c r="D28" s="33"/>
      <c r="E28" s="33"/>
      <c r="F28" s="33"/>
      <c r="G28" s="33"/>
      <c r="H28" s="33"/>
    </row>
    <row r="29" spans="1:8" ht="12.75">
      <c r="A29" s="1" t="s">
        <v>6</v>
      </c>
      <c r="B29" s="1" t="s">
        <v>15</v>
      </c>
      <c r="C29" s="1"/>
      <c r="D29" s="1"/>
      <c r="E29" s="1" t="s">
        <v>22</v>
      </c>
      <c r="F29" s="1"/>
      <c r="G29" s="1"/>
      <c r="H29" s="1"/>
    </row>
    <row r="30" spans="1:8" ht="12.75">
      <c r="A30" s="1" t="s">
        <v>28</v>
      </c>
      <c r="B30" s="1" t="s">
        <v>29</v>
      </c>
      <c r="C30" s="1"/>
      <c r="D30" s="1"/>
      <c r="E30" s="1" t="s">
        <v>23</v>
      </c>
      <c r="F30" s="1"/>
      <c r="G30" s="1"/>
      <c r="H30" s="1"/>
    </row>
    <row r="32" spans="1:8" ht="12.75">
      <c r="A32" s="3"/>
      <c r="B32" s="3"/>
      <c r="C32" s="3"/>
      <c r="D32" s="3"/>
      <c r="E32" s="1"/>
      <c r="F32" s="1"/>
      <c r="G32" s="1"/>
      <c r="H32" s="1"/>
    </row>
    <row r="33" spans="1:8" ht="12.75">
      <c r="A33" s="3" t="s">
        <v>30</v>
      </c>
      <c r="B33" s="3" t="s">
        <v>17</v>
      </c>
      <c r="C33" s="3"/>
      <c r="D33" s="3"/>
      <c r="E33" s="34">
        <v>43098</v>
      </c>
      <c r="F33" s="1"/>
      <c r="G33" s="1"/>
      <c r="H33" s="1"/>
    </row>
    <row r="34" spans="1:8" ht="12.75">
      <c r="A34" s="3" t="s">
        <v>31</v>
      </c>
      <c r="B34" s="3" t="s">
        <v>33</v>
      </c>
      <c r="C34" s="3"/>
      <c r="D34" s="3"/>
      <c r="E34" s="1"/>
      <c r="F34" s="1"/>
      <c r="G34" s="1"/>
      <c r="H34" s="1"/>
    </row>
    <row r="35" spans="1:8" ht="12.75">
      <c r="A35" s="3" t="s">
        <v>18</v>
      </c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</sheetData>
  <sheetProtection/>
  <mergeCells count="12">
    <mergeCell ref="A3:H4"/>
    <mergeCell ref="A5:H5"/>
    <mergeCell ref="A6:A9"/>
    <mergeCell ref="C6:D6"/>
    <mergeCell ref="C7:D7"/>
    <mergeCell ref="B6:B7"/>
    <mergeCell ref="E6:H6"/>
    <mergeCell ref="E7:H7"/>
    <mergeCell ref="E10:F10"/>
    <mergeCell ref="G10:H10"/>
    <mergeCell ref="E11:F11"/>
    <mergeCell ref="G11:H11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2018-01-03T09:08:31Z</cp:lastPrinted>
  <dcterms:created xsi:type="dcterms:W3CDTF">2003-01-21T08:22:40Z</dcterms:created>
  <dcterms:modified xsi:type="dcterms:W3CDTF">2018-05-15T10:49:12Z</dcterms:modified>
  <cp:category/>
  <cp:version/>
  <cp:contentType/>
  <cp:contentStatus/>
</cp:coreProperties>
</file>